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2120" windowHeight="9120"/>
  </bookViews>
  <sheets>
    <sheet name="Приложение № 2" sheetId="1" r:id="rId1"/>
  </sheets>
  <externalReferences>
    <externalReference r:id="rId2"/>
  </externalReferences>
  <calcPr calcId="114210"/>
</workbook>
</file>

<file path=xl/calcChain.xml><?xml version="1.0" encoding="utf-8"?>
<calcChain xmlns="http://schemas.openxmlformats.org/spreadsheetml/2006/main">
  <c r="D52" i="1"/>
  <c r="C52"/>
  <c r="E52"/>
  <c r="D51"/>
  <c r="C51"/>
  <c r="E51"/>
  <c r="D50"/>
  <c r="C50"/>
  <c r="E50"/>
  <c r="D49"/>
  <c r="C49"/>
  <c r="E49"/>
  <c r="D48"/>
  <c r="C48"/>
  <c r="E48"/>
  <c r="D47"/>
  <c r="C47"/>
  <c r="E47"/>
  <c r="D46"/>
  <c r="C46"/>
  <c r="E46"/>
  <c r="D45"/>
  <c r="C45"/>
  <c r="E45"/>
  <c r="D44"/>
  <c r="C44"/>
  <c r="E44"/>
  <c r="D43"/>
  <c r="C43"/>
  <c r="E43"/>
  <c r="C42"/>
  <c r="D41"/>
  <c r="C41"/>
  <c r="E41"/>
  <c r="D40"/>
  <c r="C40"/>
  <c r="E40"/>
  <c r="D39"/>
  <c r="C39"/>
  <c r="E39"/>
  <c r="D38"/>
  <c r="C38"/>
  <c r="E38"/>
  <c r="D37"/>
  <c r="C37"/>
  <c r="E37"/>
  <c r="D36"/>
  <c r="C36"/>
  <c r="E36"/>
  <c r="D35"/>
  <c r="C35"/>
  <c r="E35"/>
  <c r="D34"/>
  <c r="C34"/>
  <c r="E34"/>
  <c r="D33"/>
  <c r="C33"/>
  <c r="E33"/>
  <c r="D32"/>
  <c r="C32"/>
  <c r="E32"/>
  <c r="D31"/>
  <c r="C31"/>
  <c r="E31"/>
  <c r="D30"/>
  <c r="C30"/>
  <c r="E30"/>
  <c r="D29"/>
  <c r="C29"/>
  <c r="E29"/>
  <c r="D28"/>
  <c r="C28"/>
  <c r="E28"/>
  <c r="D26"/>
  <c r="C26"/>
  <c r="E26"/>
  <c r="C25"/>
  <c r="D24"/>
  <c r="C24"/>
  <c r="E24"/>
  <c r="C23"/>
  <c r="C22"/>
  <c r="D22"/>
  <c r="D21"/>
  <c r="C21"/>
  <c r="C20"/>
  <c r="D20"/>
  <c r="E20"/>
  <c r="C19"/>
  <c r="D18"/>
  <c r="C18"/>
  <c r="C17"/>
  <c r="D16"/>
  <c r="C16"/>
  <c r="E16"/>
  <c r="C15"/>
  <c r="D14"/>
  <c r="C14"/>
  <c r="E14"/>
  <c r="D13"/>
  <c r="C13"/>
  <c r="E13"/>
  <c r="C12"/>
  <c r="D11"/>
  <c r="C11"/>
  <c r="E11"/>
  <c r="D10"/>
  <c r="C10"/>
  <c r="E10"/>
  <c r="D9"/>
  <c r="C9"/>
  <c r="E9"/>
  <c r="C8"/>
  <c r="C53"/>
  <c r="E22"/>
  <c r="E21"/>
  <c r="D8"/>
  <c r="D25"/>
  <c r="E25"/>
  <c r="D42"/>
  <c r="E42"/>
  <c r="D53"/>
  <c r="E53"/>
  <c r="E8"/>
</calcChain>
</file>

<file path=xl/sharedStrings.xml><?xml version="1.0" encoding="utf-8"?>
<sst xmlns="http://schemas.openxmlformats.org/spreadsheetml/2006/main" count="101" uniqueCount="98">
  <si>
    <t>Распределение бюджетных ассигнований                                                                                                                                                          по разделам и по подразделам  классификации расходов районного бюджета за 2013 год</t>
  </si>
  <si>
    <t xml:space="preserve">                                                                                                      </t>
  </si>
  <si>
    <t>(тыс.рублей)</t>
  </si>
  <si>
    <t>Код</t>
  </si>
  <si>
    <t>Наименование</t>
  </si>
  <si>
    <t>Кассовый план</t>
  </si>
  <si>
    <t>Исполнено за 2013 год</t>
  </si>
  <si>
    <t>% исполнения</t>
  </si>
  <si>
    <t>0100</t>
  </si>
  <si>
    <t>Общегосударственные вопросы</t>
  </si>
  <si>
    <t>0102</t>
  </si>
  <si>
    <t>Функционирование высшего должностного лица муниципальных образований</t>
  </si>
  <si>
    <t>0103</t>
  </si>
  <si>
    <t>Функционирование представительных органов муниципальных образований</t>
  </si>
  <si>
    <t>0104</t>
  </si>
  <si>
    <t>Функционирование местных администраций</t>
  </si>
  <si>
    <t>0105</t>
  </si>
  <si>
    <t>Судебная система</t>
  </si>
  <si>
    <t>0106</t>
  </si>
  <si>
    <t xml:space="preserve">Обеспечение деятельности финансовых, налоговых и таможенных органов и органов финансового (финансово-бюджетного) надзора
</t>
  </si>
  <si>
    <t>0107</t>
  </si>
  <si>
    <t>Обеспечение проведения выборов и референдумов</t>
  </si>
  <si>
    <t>0111</t>
  </si>
  <si>
    <t>Резервный фонд</t>
  </si>
  <si>
    <t>0113</t>
  </si>
  <si>
    <t>Другие общегосударственные  вопросы</t>
  </si>
  <si>
    <t>Условно утвержденные расходы</t>
  </si>
  <si>
    <t>0200</t>
  </si>
  <si>
    <t>Национальная оборона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</si>
  <si>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</si>
  <si>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</si>
  <si>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</si>
  <si>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</si>
  <si>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</si>
  <si>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территорий от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</si>
  <si>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</si>
  <si>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</si>
  <si>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</si>
  <si>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</si>
  <si>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</si>
  <si>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</si>
  <si>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</si>
  <si>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 – коммунальное хозяйство</t>
  </si>
  <si>
    <t>0502</t>
  </si>
  <si>
    <t>Коммунальное хозяйство</t>
  </si>
  <si>
    <t>0503</t>
  </si>
  <si>
    <t>Благоустройство</t>
  </si>
  <si>
    <t>0600</t>
  </si>
  <si>
    <t>Охрана окружающей среды</t>
  </si>
  <si>
    <t>0605</t>
  </si>
  <si>
    <t>Другие вопросы в области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</si>
  <si>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</si>
  <si>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</si>
  <si>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</si>
  <si>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</si>
  <si>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</si>
  <si>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</si>
  <si>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</si>
  <si>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 и оздоровление детей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</si>
  <si>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</si>
  <si>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</si>
  <si>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</si>
  <si>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</si>
  <si>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</si>
  <si>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</si>
  <si>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0802</t>
  </si>
  <si>
    <t>Кинематография</t>
  </si>
  <si>
    <t>0804</t>
  </si>
  <si>
    <t xml:space="preserve">Другие вопросы в области культуры, кинематографии 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</si>
  <si>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</si>
  <si>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</si>
  <si>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</si>
  <si>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</si>
  <si>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</si>
  <si>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</si>
  <si>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Социальная политика</t>
  </si>
  <si>
    <t>Пенсионное обеспечение</t>
  </si>
  <si>
    <t>Социальное обеспечение населения</t>
  </si>
  <si>
    <t>Борьба с беспризорностью, опека, попечительство</t>
  </si>
  <si>
    <t>1100</t>
  </si>
  <si>
    <t>Физическая культура  и спорт</t>
  </si>
  <si>
    <t>1105</t>
  </si>
  <si>
    <t>1200</t>
  </si>
  <si>
    <t xml:space="preserve">Средства массовой информации </t>
  </si>
  <si>
    <t>1201</t>
  </si>
  <si>
    <t>Телевидение и радиовещание</t>
  </si>
  <si>
    <t>1202</t>
  </si>
  <si>
    <t>Периодическая печать и издательство</t>
  </si>
  <si>
    <t>1300</t>
  </si>
  <si>
    <t xml:space="preserve">Обслуживание государственного и муниципального долга </t>
  </si>
  <si>
    <t>1301</t>
  </si>
  <si>
    <t xml:space="preserve">Обслуживание государственного внутреннего и муниципального долга </t>
  </si>
  <si>
    <t>Итого</t>
  </si>
  <si>
    <t xml:space="preserve">   Приложение 2</t>
  </si>
  <si>
    <t>к постановлению главы администрации</t>
  </si>
  <si>
    <t>Алексеевского муниципального района</t>
  </si>
  <si>
    <t>от _____________2014 г. № ____</t>
  </si>
  <si>
    <t>Руководитель аппарата                                                            А.Ф.Хрипкова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</si>
</sst>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3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right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3" fillId="2" borderId="0" xfId="0" applyFont="1" applyFill="1"/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49" fontId="2" fillId="2" borderId="3" xfId="0" applyNumberFormat="1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vertical="top" wrapText="1"/>
    </xf>
    <xf numFmtId="164" fontId="2" fillId="2" borderId="4" xfId="0" applyNumberFormat="1" applyFont="1" applyFill="1" applyBorder="1" applyAlignment="1">
      <alignment horizontal="right" vertical="top" wrapText="1"/>
    </xf>
    <xf numFmtId="49" fontId="3" fillId="2" borderId="3" xfId="0" applyNumberFormat="1" applyFont="1" applyFill="1" applyBorder="1" applyAlignment="1">
      <alignment horizontal="right" vertical="top" wrapText="1"/>
    </xf>
    <xf numFmtId="0" fontId="3" fillId="2" borderId="4" xfId="0" applyFont="1" applyFill="1" applyBorder="1" applyAlignment="1">
      <alignment vertical="top" wrapText="1"/>
    </xf>
    <xf numFmtId="164" fontId="3" fillId="2" borderId="4" xfId="0" applyNumberFormat="1" applyFont="1" applyFill="1" applyBorder="1" applyAlignment="1">
      <alignment horizontal="right" vertical="top" wrapText="1"/>
    </xf>
    <xf numFmtId="49" fontId="2" fillId="2" borderId="1" xfId="0" applyNumberFormat="1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vertical="top" wrapText="1"/>
    </xf>
    <xf numFmtId="164" fontId="2" fillId="2" borderId="2" xfId="0" applyNumberFormat="1" applyFont="1" applyFill="1" applyBorder="1" applyAlignment="1">
      <alignment horizontal="right" vertical="top" wrapText="1"/>
    </xf>
    <xf numFmtId="164" fontId="0" fillId="0" borderId="0" xfId="0" applyNumberFormat="1"/>
    <xf numFmtId="49" fontId="3" fillId="2" borderId="1" xfId="0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right" vertical="top" wrapText="1"/>
    </xf>
    <xf numFmtId="0" fontId="2" fillId="2" borderId="0" xfId="0" applyFont="1" applyFill="1" applyAlignment="1">
      <alignment horizontal="center" wrapText="1" shrinkToFit="1"/>
    </xf>
    <xf numFmtId="0" fontId="1" fillId="2" borderId="0" xfId="0" applyFont="1" applyFill="1" applyAlignment="1">
      <alignment horizontal="right"/>
    </xf>
    <xf numFmtId="0" fontId="0" fillId="0" borderId="0" xfId="0" applyAlignment="1"/>
    <xf numFmtId="0" fontId="6" fillId="0" borderId="5" xfId="0" applyFont="1" applyBorder="1" applyAlignment="1"/>
    <xf numFmtId="0" fontId="0" fillId="0" borderId="5" xfId="0" applyBorder="1" applyAlignment="1"/>
    <xf numFmtId="0" fontId="6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2013/&#1044;&#1091;&#1084;&#1072;%202013/&#1058;&#1072;&#1073;&#1083;&#1080;&#1094;&#1072;5,6,8%202013-2015%20&#1075;&#1086;&#1076;&#1099;%2000.12.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бластные"/>
      <sheetName val="собственные"/>
      <sheetName val="таб №5 (годовые)"/>
      <sheetName val="таб №5 (изменения)"/>
      <sheetName val="таб №5"/>
      <sheetName val="т№6"/>
      <sheetName val="т№8"/>
      <sheetName val="т№8 (изменения)"/>
      <sheetName val="Выполнение на 01.01.2014"/>
      <sheetName val="таб №5 (01.01.2014)"/>
    </sheetNames>
    <sheetDataSet>
      <sheetData sheetId="0"/>
      <sheetData sheetId="1"/>
      <sheetData sheetId="2"/>
      <sheetData sheetId="3"/>
      <sheetData sheetId="4"/>
      <sheetData sheetId="5">
        <row r="15">
          <cell r="G15">
            <v>1023.28516</v>
          </cell>
        </row>
        <row r="19">
          <cell r="G19">
            <v>402.01193999999998</v>
          </cell>
        </row>
        <row r="24">
          <cell r="G24">
            <v>30327.042930000007</v>
          </cell>
        </row>
        <row r="38">
          <cell r="G38">
            <v>0</v>
          </cell>
        </row>
        <row r="42">
          <cell r="G42">
            <v>1159.71299</v>
          </cell>
        </row>
        <row r="46">
          <cell r="G46">
            <v>477.786</v>
          </cell>
        </row>
        <row r="50">
          <cell r="G50">
            <v>0</v>
          </cell>
        </row>
        <row r="54">
          <cell r="G54">
            <v>42328.641669999997</v>
          </cell>
        </row>
        <row r="87">
          <cell r="G87">
            <v>0</v>
          </cell>
        </row>
        <row r="88">
          <cell r="G88">
            <v>0</v>
          </cell>
        </row>
        <row r="94">
          <cell r="G94">
            <v>86.151600000000002</v>
          </cell>
        </row>
        <row r="104">
          <cell r="G104">
            <v>0</v>
          </cell>
        </row>
        <row r="107">
          <cell r="G107">
            <v>1361.3209999999999</v>
          </cell>
        </row>
        <row r="118">
          <cell r="G118">
            <v>77265.775450000001</v>
          </cell>
        </row>
        <row r="129">
          <cell r="G129">
            <v>115.33000000000001</v>
          </cell>
        </row>
        <row r="133">
          <cell r="G133">
            <v>27955.26139</v>
          </cell>
        </row>
        <row r="146">
          <cell r="G146">
            <v>151047.01645999998</v>
          </cell>
        </row>
        <row r="181">
          <cell r="G181">
            <v>7750.6847000000007</v>
          </cell>
        </row>
        <row r="198">
          <cell r="G198">
            <v>733.19399999999996</v>
          </cell>
        </row>
        <row r="207">
          <cell r="G207">
            <v>11792.555690000001</v>
          </cell>
        </row>
        <row r="235">
          <cell r="G235">
            <v>425.71458000000001</v>
          </cell>
        </row>
        <row r="241">
          <cell r="G241">
            <v>1281.1314500000001</v>
          </cell>
        </row>
        <row r="248">
          <cell r="G248">
            <v>7212.0789999999997</v>
          </cell>
        </row>
        <row r="253">
          <cell r="G253">
            <v>11556.19284</v>
          </cell>
        </row>
        <row r="262">
          <cell r="G262">
            <v>500</v>
          </cell>
        </row>
        <row r="263">
          <cell r="G263">
            <v>10964.36418</v>
          </cell>
        </row>
        <row r="275">
          <cell r="G275">
            <v>5352</v>
          </cell>
        </row>
        <row r="289">
          <cell r="G289">
            <v>850</v>
          </cell>
        </row>
        <row r="292">
          <cell r="G292">
            <v>1090</v>
          </cell>
        </row>
        <row r="301">
          <cell r="G301">
            <v>1100</v>
          </cell>
        </row>
        <row r="304">
          <cell r="G304">
            <v>95.150670000000005</v>
          </cell>
        </row>
      </sheetData>
      <sheetData sheetId="6"/>
      <sheetData sheetId="7"/>
      <sheetData sheetId="8">
        <row r="14">
          <cell r="L14">
            <v>402.01193999999998</v>
          </cell>
        </row>
        <row r="20">
          <cell r="L20">
            <v>10</v>
          </cell>
        </row>
        <row r="23">
          <cell r="L23">
            <v>1159.71299</v>
          </cell>
        </row>
        <row r="29">
          <cell r="L29">
            <v>1023.28516</v>
          </cell>
        </row>
        <row r="33">
          <cell r="L33">
            <v>30215.956930000004</v>
          </cell>
        </row>
        <row r="51">
          <cell r="L51">
            <v>477.786</v>
          </cell>
        </row>
        <row r="59">
          <cell r="L59">
            <v>37713.594250000002</v>
          </cell>
        </row>
        <row r="98">
          <cell r="L98">
            <v>86.151600000000002</v>
          </cell>
        </row>
        <row r="111">
          <cell r="L111">
            <v>1032.202</v>
          </cell>
        </row>
        <row r="122">
          <cell r="L122">
            <v>76664.407630000002</v>
          </cell>
        </row>
        <row r="133">
          <cell r="L133">
            <v>115.33</v>
          </cell>
        </row>
        <row r="137">
          <cell r="L137">
            <v>24727.02162</v>
          </cell>
        </row>
        <row r="150">
          <cell r="L150">
            <v>140581.01082</v>
          </cell>
        </row>
        <row r="185">
          <cell r="L185">
            <v>7651.4168299999992</v>
          </cell>
        </row>
        <row r="202">
          <cell r="L202">
            <v>719.27508999999998</v>
          </cell>
        </row>
        <row r="211">
          <cell r="L211">
            <v>11528.67078</v>
          </cell>
        </row>
        <row r="239">
          <cell r="L239">
            <v>419.84868</v>
          </cell>
        </row>
        <row r="245">
          <cell r="L245">
            <v>1257.4520299999999</v>
          </cell>
        </row>
        <row r="252">
          <cell r="L252">
            <v>12.079000000000001</v>
          </cell>
        </row>
        <row r="257">
          <cell r="L257">
            <v>5607.6918400000004</v>
          </cell>
        </row>
        <row r="264">
          <cell r="L264">
            <v>495.06490000000002</v>
          </cell>
        </row>
        <row r="267">
          <cell r="L267">
            <v>9126.6171300000005</v>
          </cell>
        </row>
        <row r="279">
          <cell r="L279">
            <v>4465.54</v>
          </cell>
        </row>
        <row r="293">
          <cell r="L293">
            <v>850</v>
          </cell>
        </row>
        <row r="296">
          <cell r="L296">
            <v>1090</v>
          </cell>
        </row>
        <row r="301">
          <cell r="L301">
            <v>1100</v>
          </cell>
        </row>
        <row r="306">
          <cell r="L306">
            <v>95.150670000000005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5"/>
  <sheetViews>
    <sheetView tabSelected="1" topLeftCell="A45" zoomScaleNormal="130" workbookViewId="0">
      <selection activeCell="D57" sqref="D57"/>
    </sheetView>
  </sheetViews>
  <sheetFormatPr defaultRowHeight="15"/>
  <cols>
    <col min="1" max="1" width="8.42578125" customWidth="1"/>
    <col min="2" max="2" width="35.42578125" customWidth="1"/>
    <col min="3" max="5" width="15.7109375" customWidth="1"/>
    <col min="6" max="6" width="14" customWidth="1"/>
  </cols>
  <sheetData>
    <row r="1" spans="1:5" ht="16.5">
      <c r="A1" s="25" t="s">
        <v>93</v>
      </c>
      <c r="B1" s="25"/>
      <c r="C1" s="25"/>
      <c r="D1" s="25"/>
      <c r="E1" s="25"/>
    </row>
    <row r="2" spans="1:5" ht="18.75" customHeight="1">
      <c r="A2" s="25" t="s">
        <v>94</v>
      </c>
      <c r="B2" s="25"/>
      <c r="C2" s="25"/>
      <c r="D2" s="25"/>
      <c r="E2" s="25"/>
    </row>
    <row r="3" spans="1:5" ht="16.5">
      <c r="A3" s="25" t="s">
        <v>95</v>
      </c>
      <c r="B3" s="25"/>
      <c r="C3" s="25"/>
      <c r="D3" s="25"/>
      <c r="E3" s="25"/>
    </row>
    <row r="4" spans="1:5" ht="16.5">
      <c r="A4" s="1"/>
      <c r="B4" s="2"/>
      <c r="C4" s="25" t="s">
        <v>96</v>
      </c>
      <c r="D4" s="26"/>
      <c r="E4" s="26"/>
    </row>
    <row r="5" spans="1:5" ht="59.25" customHeight="1">
      <c r="A5" s="24" t="s">
        <v>0</v>
      </c>
      <c r="B5" s="24"/>
      <c r="C5" s="24"/>
      <c r="D5" s="24"/>
      <c r="E5" s="24"/>
    </row>
    <row r="6" spans="1:5" ht="17.25" thickBot="1">
      <c r="A6" s="3" t="s">
        <v>1</v>
      </c>
      <c r="B6" s="2"/>
      <c r="C6" s="2"/>
      <c r="D6" s="2"/>
      <c r="E6" s="4" t="s">
        <v>2</v>
      </c>
    </row>
    <row r="7" spans="1:5" ht="26.25" thickBot="1">
      <c r="A7" s="5" t="s">
        <v>3</v>
      </c>
      <c r="B7" s="6" t="s">
        <v>4</v>
      </c>
      <c r="C7" s="7" t="s">
        <v>5</v>
      </c>
      <c r="D7" s="7" t="s">
        <v>6</v>
      </c>
      <c r="E7" s="8" t="s">
        <v>7</v>
      </c>
    </row>
    <row r="8" spans="1:5" ht="15.75" thickBot="1">
      <c r="A8" s="9" t="s">
        <v>8</v>
      </c>
      <c r="B8" s="10" t="s">
        <v>9</v>
      </c>
      <c r="C8" s="11">
        <f>SUM(C9:C17)</f>
        <v>75718.480689999997</v>
      </c>
      <c r="D8" s="11">
        <f>SUM(D9:D17)</f>
        <v>71002.347269999998</v>
      </c>
      <c r="E8" s="11">
        <f>SUM(D8/C8)*100</f>
        <v>93.771489632354914</v>
      </c>
    </row>
    <row r="9" spans="1:5" ht="32.25" customHeight="1" thickBot="1">
      <c r="A9" s="12" t="s">
        <v>10</v>
      </c>
      <c r="B9" s="13" t="s">
        <v>11</v>
      </c>
      <c r="C9" s="14">
        <f>SUM([1]т№6!G15)</f>
        <v>1023.28516</v>
      </c>
      <c r="D9" s="14">
        <f>SUM('[1]Выполнение на 01.01.2014'!L29)</f>
        <v>1023.28516</v>
      </c>
      <c r="E9" s="14">
        <f>SUM(D9/C9)*100</f>
        <v>100</v>
      </c>
    </row>
    <row r="10" spans="1:5" ht="36.75" customHeight="1" thickBot="1">
      <c r="A10" s="12" t="s">
        <v>12</v>
      </c>
      <c r="B10" s="13" t="s">
        <v>13</v>
      </c>
      <c r="C10" s="14">
        <f>SUM([1]т№6!G19)</f>
        <v>402.01193999999998</v>
      </c>
      <c r="D10" s="14">
        <f>SUM('[1]Выполнение на 01.01.2014'!L14)</f>
        <v>402.01193999999998</v>
      </c>
      <c r="E10" s="14">
        <f>SUM(D10/C10)*100</f>
        <v>100</v>
      </c>
    </row>
    <row r="11" spans="1:5" ht="21.75" customHeight="1" thickBot="1">
      <c r="A11" s="12" t="s">
        <v>14</v>
      </c>
      <c r="B11" s="13" t="s">
        <v>15</v>
      </c>
      <c r="C11" s="14">
        <f>SUM([1]т№6!G24)</f>
        <v>30327.042930000007</v>
      </c>
      <c r="D11" s="14">
        <f>SUM('[1]Выполнение на 01.01.2014'!L33)</f>
        <v>30215.956930000004</v>
      </c>
      <c r="E11" s="14">
        <f>SUM(D11/C11)*100</f>
        <v>99.633706457116816</v>
      </c>
    </row>
    <row r="12" spans="1:5" ht="15.75" thickBot="1">
      <c r="A12" s="12" t="s">
        <v>16</v>
      </c>
      <c r="B12" s="13" t="s">
        <v>17</v>
      </c>
      <c r="C12" s="14">
        <f>SUM([1]т№6!G38)</f>
        <v>0</v>
      </c>
      <c r="D12" s="14">
        <v>0</v>
      </c>
      <c r="E12" s="14">
        <v>0</v>
      </c>
    </row>
    <row r="13" spans="1:5" ht="54" customHeight="1" thickBot="1">
      <c r="A13" s="12" t="s">
        <v>18</v>
      </c>
      <c r="B13" s="13" t="s">
        <v>19</v>
      </c>
      <c r="C13" s="14">
        <f>SUM([1]т№6!G42)</f>
        <v>1159.71299</v>
      </c>
      <c r="D13" s="14">
        <f>SUM('[1]Выполнение на 01.01.2014'!L23)</f>
        <v>1159.71299</v>
      </c>
      <c r="E13" s="14">
        <f>SUM(D13/C13)*100</f>
        <v>100</v>
      </c>
    </row>
    <row r="14" spans="1:5" ht="26.25" thickBot="1">
      <c r="A14" s="12" t="s">
        <v>20</v>
      </c>
      <c r="B14" s="13" t="s">
        <v>21</v>
      </c>
      <c r="C14" s="14">
        <f>SUM([1]т№6!G46)</f>
        <v>477.786</v>
      </c>
      <c r="D14" s="14">
        <f>SUM('[1]Выполнение на 01.01.2014'!L51)</f>
        <v>477.786</v>
      </c>
      <c r="E14" s="14">
        <f>SUM(D14/C14)*100</f>
        <v>100</v>
      </c>
    </row>
    <row r="15" spans="1:5" ht="15.75" thickBot="1">
      <c r="A15" s="12" t="s">
        <v>22</v>
      </c>
      <c r="B15" s="13" t="s">
        <v>23</v>
      </c>
      <c r="C15" s="14">
        <f>SUM([1]т№6!G50)</f>
        <v>0</v>
      </c>
      <c r="D15" s="14">
        <v>0</v>
      </c>
      <c r="E15" s="14">
        <v>0</v>
      </c>
    </row>
    <row r="16" spans="1:5" ht="15.75" thickBot="1">
      <c r="A16" s="12" t="s">
        <v>24</v>
      </c>
      <c r="B16" s="13" t="s">
        <v>25</v>
      </c>
      <c r="C16" s="14">
        <f>SUM([1]т№6!G54)-C17</f>
        <v>42328.641669999997</v>
      </c>
      <c r="D16" s="14">
        <f>SUM('[1]Выполнение на 01.01.2014'!L20+'[1]Выполнение на 01.01.2014'!L59)</f>
        <v>37723.594250000002</v>
      </c>
      <c r="E16" s="14">
        <f>SUM(D16/C16)*100</f>
        <v>89.120729514777281</v>
      </c>
    </row>
    <row r="17" spans="1:6" ht="15.75" thickBot="1">
      <c r="A17" s="12" t="s">
        <v>24</v>
      </c>
      <c r="B17" s="13" t="s">
        <v>26</v>
      </c>
      <c r="C17" s="14">
        <f>SUM([1]т№6!G87)</f>
        <v>0</v>
      </c>
      <c r="D17" s="14">
        <v>0</v>
      </c>
      <c r="E17" s="14">
        <v>0</v>
      </c>
    </row>
    <row r="18" spans="1:6" ht="15.75" thickBot="1">
      <c r="A18" s="9" t="s">
        <v>27</v>
      </c>
      <c r="B18" s="10" t="s">
        <v>28</v>
      </c>
      <c r="C18" s="11">
        <f>SUM(C19)</f>
        <v>0</v>
      </c>
      <c r="D18" s="11">
        <f>SUM(D19)</f>
        <v>0</v>
      </c>
      <c r="E18" s="11">
        <v>0</v>
      </c>
    </row>
    <row r="19" spans="1:6" ht="28.5" customHeight="1" thickBot="1">
      <c r="A19" s="12" t="s">
        <v>29</v>
      </c>
      <c r="B19" s="13" t="s">
        <v>30</v>
      </c>
      <c r="C19" s="14">
        <f>SUM([1]т№6!G88)</f>
        <v>0</v>
      </c>
      <c r="D19" s="14">
        <v>0</v>
      </c>
      <c r="E19" s="14">
        <v>0</v>
      </c>
    </row>
    <row r="20" spans="1:6" ht="34.5" customHeight="1" thickBot="1">
      <c r="A20" s="9" t="s">
        <v>31</v>
      </c>
      <c r="B20" s="10" t="s">
        <v>32</v>
      </c>
      <c r="C20" s="11">
        <f>SUM(C21:C21)</f>
        <v>86.151600000000002</v>
      </c>
      <c r="D20" s="11">
        <f>SUM(D21:D21)</f>
        <v>86.151600000000002</v>
      </c>
      <c r="E20" s="11">
        <f>SUM(D20/C20)*100</f>
        <v>100</v>
      </c>
    </row>
    <row r="21" spans="1:6" ht="51.75" thickBot="1">
      <c r="A21" s="12" t="s">
        <v>33</v>
      </c>
      <c r="B21" s="13" t="s">
        <v>34</v>
      </c>
      <c r="C21" s="14">
        <f>SUM([1]т№6!G94)</f>
        <v>86.151600000000002</v>
      </c>
      <c r="D21" s="14">
        <f>SUM('[1]Выполнение на 01.01.2014'!L98)</f>
        <v>86.151600000000002</v>
      </c>
      <c r="E21" s="14">
        <f>SUM(D21/C21)*100</f>
        <v>100</v>
      </c>
    </row>
    <row r="22" spans="1:6" ht="15.75" thickBot="1">
      <c r="A22" s="15" t="s">
        <v>35</v>
      </c>
      <c r="B22" s="16" t="s">
        <v>36</v>
      </c>
      <c r="C22" s="17">
        <f>SUM(C24+C23)</f>
        <v>1361.3209999999999</v>
      </c>
      <c r="D22" s="17">
        <f>SUM(D24+D23)</f>
        <v>1032.202</v>
      </c>
      <c r="E22" s="11">
        <f>SUM(D22/C22)*100</f>
        <v>75.823556677668236</v>
      </c>
    </row>
    <row r="23" spans="1:6" ht="15.75" thickBot="1">
      <c r="A23" s="12" t="s">
        <v>37</v>
      </c>
      <c r="B23" s="13" t="s">
        <v>38</v>
      </c>
      <c r="C23" s="14">
        <f>SUM([1]т№6!G104)</f>
        <v>0</v>
      </c>
      <c r="D23" s="14">
        <v>0</v>
      </c>
      <c r="E23" s="14">
        <v>0</v>
      </c>
    </row>
    <row r="24" spans="1:6" ht="26.25" thickBot="1">
      <c r="A24" s="12" t="s">
        <v>39</v>
      </c>
      <c r="B24" s="13" t="s">
        <v>40</v>
      </c>
      <c r="C24" s="14">
        <f>SUM([1]т№6!G107)</f>
        <v>1361.3209999999999</v>
      </c>
      <c r="D24" s="14">
        <f>SUM('[1]Выполнение на 01.01.2014'!L111)</f>
        <v>1032.202</v>
      </c>
      <c r="E24" s="14">
        <f>SUM(D24/C24)*100</f>
        <v>75.823556677668236</v>
      </c>
    </row>
    <row r="25" spans="1:6" ht="29.25" customHeight="1" thickBot="1">
      <c r="A25" s="9" t="s">
        <v>41</v>
      </c>
      <c r="B25" s="10" t="s">
        <v>42</v>
      </c>
      <c r="C25" s="11">
        <f>SUM(C26+C27)</f>
        <v>77265.775450000001</v>
      </c>
      <c r="D25" s="11">
        <f>SUM(D26+D27)</f>
        <v>76664.407630000002</v>
      </c>
      <c r="E25" s="11">
        <f>SUM(D25/C25)*100</f>
        <v>99.221689271223127</v>
      </c>
    </row>
    <row r="26" spans="1:6" ht="15.75" thickBot="1">
      <c r="A26" s="12" t="s">
        <v>43</v>
      </c>
      <c r="B26" s="13" t="s">
        <v>44</v>
      </c>
      <c r="C26" s="14">
        <f>SUM([1]т№6!G118)</f>
        <v>77265.775450000001</v>
      </c>
      <c r="D26" s="14">
        <f>SUM('[1]Выполнение на 01.01.2014'!L122)</f>
        <v>76664.407630000002</v>
      </c>
      <c r="E26" s="11">
        <f>SUM(D26/C26)*100</f>
        <v>99.221689271223127</v>
      </c>
    </row>
    <row r="27" spans="1:6" ht="15.75" thickBot="1">
      <c r="A27" s="12" t="s">
        <v>45</v>
      </c>
      <c r="B27" s="13" t="s">
        <v>46</v>
      </c>
      <c r="C27" s="14">
        <v>0</v>
      </c>
      <c r="D27" s="14">
        <v>0</v>
      </c>
      <c r="E27" s="11">
        <v>0</v>
      </c>
    </row>
    <row r="28" spans="1:6" ht="15.75" thickBot="1">
      <c r="A28" s="9" t="s">
        <v>47</v>
      </c>
      <c r="B28" s="10" t="s">
        <v>48</v>
      </c>
      <c r="C28" s="11">
        <f>SUM(C29)</f>
        <v>115.33000000000001</v>
      </c>
      <c r="D28" s="11">
        <f>SUM(D29)</f>
        <v>115.33</v>
      </c>
      <c r="E28" s="11">
        <f t="shared" ref="E28:E53" si="0">SUM(D28/C28)*100</f>
        <v>99.999999999999986</v>
      </c>
    </row>
    <row r="29" spans="1:6" ht="26.25" thickBot="1">
      <c r="A29" s="12" t="s">
        <v>49</v>
      </c>
      <c r="B29" s="13" t="s">
        <v>50</v>
      </c>
      <c r="C29" s="14">
        <f>SUM([1]т№6!G129)</f>
        <v>115.33000000000001</v>
      </c>
      <c r="D29" s="14">
        <f>SUM('[1]Выполнение на 01.01.2014'!L133)</f>
        <v>115.33</v>
      </c>
      <c r="E29" s="14">
        <f t="shared" si="0"/>
        <v>99.999999999999986</v>
      </c>
    </row>
    <row r="30" spans="1:6" ht="15.75" thickBot="1">
      <c r="A30" s="9" t="s">
        <v>51</v>
      </c>
      <c r="B30" s="10" t="s">
        <v>52</v>
      </c>
      <c r="C30" s="11">
        <f>SUM(C31:C34)</f>
        <v>187486.15654999999</v>
      </c>
      <c r="D30" s="11">
        <f>SUM(D31:D34)</f>
        <v>173678.72435999999</v>
      </c>
      <c r="E30" s="11">
        <f t="shared" si="0"/>
        <v>92.635492430974367</v>
      </c>
      <c r="F30" s="18"/>
    </row>
    <row r="31" spans="1:6" ht="15.75" thickBot="1">
      <c r="A31" s="12" t="s">
        <v>53</v>
      </c>
      <c r="B31" s="13" t="s">
        <v>54</v>
      </c>
      <c r="C31" s="14">
        <f>SUM([1]т№6!G133)</f>
        <v>27955.26139</v>
      </c>
      <c r="D31" s="14">
        <f>SUM('[1]Выполнение на 01.01.2014'!L137)</f>
        <v>24727.02162</v>
      </c>
      <c r="E31" s="14">
        <f t="shared" si="0"/>
        <v>88.452120962264416</v>
      </c>
    </row>
    <row r="32" spans="1:6" ht="15.75" thickBot="1">
      <c r="A32" s="12" t="s">
        <v>55</v>
      </c>
      <c r="B32" s="13" t="s">
        <v>56</v>
      </c>
      <c r="C32" s="14">
        <f>SUM([1]т№6!G146)</f>
        <v>151047.01645999998</v>
      </c>
      <c r="D32" s="14">
        <f>SUM('[1]Выполнение на 01.01.2014'!L150)</f>
        <v>140581.01082</v>
      </c>
      <c r="E32" s="14">
        <f t="shared" si="0"/>
        <v>93.071027892317503</v>
      </c>
    </row>
    <row r="33" spans="1:6" ht="26.25" thickBot="1">
      <c r="A33" s="19" t="s">
        <v>57</v>
      </c>
      <c r="B33" s="20" t="s">
        <v>58</v>
      </c>
      <c r="C33" s="14">
        <f>SUM([1]т№6!G181)</f>
        <v>7750.6847000000007</v>
      </c>
      <c r="D33" s="14">
        <f>SUM('[1]Выполнение на 01.01.2014'!L185)</f>
        <v>7651.4168299999992</v>
      </c>
      <c r="E33" s="14">
        <f t="shared" si="0"/>
        <v>98.719237411373456</v>
      </c>
    </row>
    <row r="34" spans="1:6" ht="15.75" thickBot="1">
      <c r="A34" s="12" t="s">
        <v>59</v>
      </c>
      <c r="B34" s="13" t="s">
        <v>60</v>
      </c>
      <c r="C34" s="14">
        <f>SUM([1]т№6!G198)</f>
        <v>733.19399999999996</v>
      </c>
      <c r="D34" s="14">
        <f>SUM('[1]Выполнение на 01.01.2014'!L202)</f>
        <v>719.27508999999998</v>
      </c>
      <c r="E34" s="14">
        <f t="shared" si="0"/>
        <v>98.101606123345249</v>
      </c>
    </row>
    <row r="35" spans="1:6" ht="15.75" thickBot="1">
      <c r="A35" s="9" t="s">
        <v>61</v>
      </c>
      <c r="B35" s="10" t="s">
        <v>62</v>
      </c>
      <c r="C35" s="11">
        <f>SUM(C36:C38)</f>
        <v>13499.401720000002</v>
      </c>
      <c r="D35" s="11">
        <f>SUM(D36:D38)</f>
        <v>13205.97149</v>
      </c>
      <c r="E35" s="11">
        <f t="shared" si="0"/>
        <v>97.826346410854114</v>
      </c>
      <c r="F35" s="18"/>
    </row>
    <row r="36" spans="1:6" ht="15.75" thickBot="1">
      <c r="A36" s="12" t="s">
        <v>63</v>
      </c>
      <c r="B36" s="13" t="s">
        <v>64</v>
      </c>
      <c r="C36" s="14">
        <f>SUM([1]т№6!G207)</f>
        <v>11792.555690000001</v>
      </c>
      <c r="D36" s="14">
        <f>SUM('[1]Выполнение на 01.01.2014'!L211)</f>
        <v>11528.67078</v>
      </c>
      <c r="E36" s="14">
        <f t="shared" si="0"/>
        <v>97.762275481778957</v>
      </c>
    </row>
    <row r="37" spans="1:6" ht="15.75" thickBot="1">
      <c r="A37" s="12" t="s">
        <v>65</v>
      </c>
      <c r="B37" s="13" t="s">
        <v>66</v>
      </c>
      <c r="C37" s="14">
        <f>SUM([1]т№6!G235)</f>
        <v>425.71458000000001</v>
      </c>
      <c r="D37" s="14">
        <f>SUM('[1]Выполнение на 01.01.2014'!L239)</f>
        <v>419.84868</v>
      </c>
      <c r="E37" s="14">
        <f t="shared" si="0"/>
        <v>98.62210497935024</v>
      </c>
    </row>
    <row r="38" spans="1:6" ht="26.25" thickBot="1">
      <c r="A38" s="12" t="s">
        <v>67</v>
      </c>
      <c r="B38" s="13" t="s">
        <v>68</v>
      </c>
      <c r="C38" s="14">
        <f>SUM([1]т№6!G241)</f>
        <v>1281.1314500000001</v>
      </c>
      <c r="D38" s="14">
        <f>SUM('[1]Выполнение на 01.01.2014'!L245)</f>
        <v>1257.4520299999999</v>
      </c>
      <c r="E38" s="14">
        <f t="shared" si="0"/>
        <v>98.151679127071617</v>
      </c>
    </row>
    <row r="39" spans="1:6" ht="15.75" thickBot="1">
      <c r="A39" s="15" t="s">
        <v>69</v>
      </c>
      <c r="B39" s="21" t="s">
        <v>70</v>
      </c>
      <c r="C39" s="17">
        <f>SUM(C40:C41)</f>
        <v>18768.271840000001</v>
      </c>
      <c r="D39" s="17">
        <f>SUM(D40:D41)</f>
        <v>5619.7708400000001</v>
      </c>
      <c r="E39" s="11">
        <f t="shared" si="0"/>
        <v>29.942931815505929</v>
      </c>
    </row>
    <row r="40" spans="1:6" ht="15.75" thickBot="1">
      <c r="A40" s="12" t="s">
        <v>71</v>
      </c>
      <c r="B40" s="22" t="s">
        <v>72</v>
      </c>
      <c r="C40" s="14">
        <f>SUM([1]т№6!G248)</f>
        <v>7212.0789999999997</v>
      </c>
      <c r="D40" s="14">
        <f>SUM('[1]Выполнение на 01.01.2014'!L252)</f>
        <v>12.079000000000001</v>
      </c>
      <c r="E40" s="14">
        <f t="shared" si="0"/>
        <v>0.16748291304074736</v>
      </c>
    </row>
    <row r="41" spans="1:6" ht="15.75" thickBot="1">
      <c r="A41" s="12" t="s">
        <v>73</v>
      </c>
      <c r="B41" s="22" t="s">
        <v>74</v>
      </c>
      <c r="C41" s="14">
        <f>SUM([1]т№6!G253)</f>
        <v>11556.19284</v>
      </c>
      <c r="D41" s="14">
        <f>SUM('[1]Выполнение на 01.01.2014'!L257)</f>
        <v>5607.6918400000004</v>
      </c>
      <c r="E41" s="14">
        <f t="shared" si="0"/>
        <v>48.525426302941483</v>
      </c>
    </row>
    <row r="42" spans="1:6" ht="15.75" thickBot="1">
      <c r="A42" s="15">
        <v>1000</v>
      </c>
      <c r="B42" s="21" t="s">
        <v>75</v>
      </c>
      <c r="C42" s="17">
        <f>SUM(C43:C45)</f>
        <v>16816.36418</v>
      </c>
      <c r="D42" s="17">
        <f>SUM(D43:D45)</f>
        <v>14087.222030000001</v>
      </c>
      <c r="E42" s="11">
        <f t="shared" si="0"/>
        <v>83.770914326143014</v>
      </c>
    </row>
    <row r="43" spans="1:6" ht="15.75" thickBot="1">
      <c r="A43" s="12">
        <v>1001</v>
      </c>
      <c r="B43" s="22" t="s">
        <v>76</v>
      </c>
      <c r="C43" s="14">
        <f>SUM([1]т№6!G262)</f>
        <v>500</v>
      </c>
      <c r="D43" s="14">
        <f>SUM('[1]Выполнение на 01.01.2014'!L264)</f>
        <v>495.06490000000002</v>
      </c>
      <c r="E43" s="14">
        <f t="shared" si="0"/>
        <v>99.012979999999999</v>
      </c>
    </row>
    <row r="44" spans="1:6" ht="15.75" thickBot="1">
      <c r="A44" s="12">
        <v>1003</v>
      </c>
      <c r="B44" s="22" t="s">
        <v>77</v>
      </c>
      <c r="C44" s="14">
        <f>SUM([1]т№6!G263)</f>
        <v>10964.36418</v>
      </c>
      <c r="D44" s="14">
        <f>SUM('[1]Выполнение на 01.01.2014'!L267)</f>
        <v>9126.6171300000005</v>
      </c>
      <c r="E44" s="14">
        <f t="shared" si="0"/>
        <v>83.23890907096812</v>
      </c>
    </row>
    <row r="45" spans="1:6" ht="26.25" thickBot="1">
      <c r="A45" s="12">
        <v>1004</v>
      </c>
      <c r="B45" s="22" t="s">
        <v>78</v>
      </c>
      <c r="C45" s="14">
        <f>SUM([1]т№6!G275)</f>
        <v>5352</v>
      </c>
      <c r="D45" s="14">
        <f>SUM('[1]Выполнение на 01.01.2014'!L279)</f>
        <v>4465.54</v>
      </c>
      <c r="E45" s="14">
        <f t="shared" si="0"/>
        <v>83.436846038863976</v>
      </c>
    </row>
    <row r="46" spans="1:6" ht="15.75" thickBot="1">
      <c r="A46" s="15" t="s">
        <v>79</v>
      </c>
      <c r="B46" s="21" t="s">
        <v>80</v>
      </c>
      <c r="C46" s="17">
        <f>SUM(C47)</f>
        <v>850</v>
      </c>
      <c r="D46" s="17">
        <f>SUM(D47)</f>
        <v>850</v>
      </c>
      <c r="E46" s="11">
        <f t="shared" si="0"/>
        <v>100</v>
      </c>
    </row>
    <row r="47" spans="1:6" ht="15.75" thickBot="1">
      <c r="A47" s="12" t="s">
        <v>81</v>
      </c>
      <c r="B47" s="22" t="s">
        <v>80</v>
      </c>
      <c r="C47" s="14">
        <f>SUM([1]т№6!G289)</f>
        <v>850</v>
      </c>
      <c r="D47" s="14">
        <f>SUM('[1]Выполнение на 01.01.2014'!L293)</f>
        <v>850</v>
      </c>
      <c r="E47" s="14">
        <f t="shared" si="0"/>
        <v>100</v>
      </c>
    </row>
    <row r="48" spans="1:6" ht="15.75" thickBot="1">
      <c r="A48" s="15" t="s">
        <v>82</v>
      </c>
      <c r="B48" s="21" t="s">
        <v>83</v>
      </c>
      <c r="C48" s="17">
        <f>SUM(C49:C50)</f>
        <v>2190</v>
      </c>
      <c r="D48" s="17">
        <f>SUM(D49:D50)</f>
        <v>2190</v>
      </c>
      <c r="E48" s="11">
        <f t="shared" si="0"/>
        <v>100</v>
      </c>
    </row>
    <row r="49" spans="1:5" ht="15.75" thickBot="1">
      <c r="A49" s="12" t="s">
        <v>84</v>
      </c>
      <c r="B49" s="22" t="s">
        <v>85</v>
      </c>
      <c r="C49" s="14">
        <f>SUM([1]т№6!G292)</f>
        <v>1090</v>
      </c>
      <c r="D49" s="14">
        <f>SUM('[1]Выполнение на 01.01.2014'!L296)</f>
        <v>1090</v>
      </c>
      <c r="E49" s="14">
        <f t="shared" si="0"/>
        <v>100</v>
      </c>
    </row>
    <row r="50" spans="1:5" ht="20.25" customHeight="1" thickBot="1">
      <c r="A50" s="12" t="s">
        <v>86</v>
      </c>
      <c r="B50" s="22" t="s">
        <v>87</v>
      </c>
      <c r="C50" s="14">
        <f>SUM([1]т№6!G301)</f>
        <v>1100</v>
      </c>
      <c r="D50" s="14">
        <f>SUM('[1]Выполнение на 01.01.2014'!L301)</f>
        <v>1100</v>
      </c>
      <c r="E50" s="14">
        <f t="shared" si="0"/>
        <v>100</v>
      </c>
    </row>
    <row r="51" spans="1:5" ht="30" customHeight="1" thickBot="1">
      <c r="A51" s="15" t="s">
        <v>88</v>
      </c>
      <c r="B51" s="21" t="s">
        <v>89</v>
      </c>
      <c r="C51" s="17">
        <f>SUM(C52:C52)</f>
        <v>95.150670000000005</v>
      </c>
      <c r="D51" s="17">
        <f>SUM(D52:D52)</f>
        <v>95.150670000000005</v>
      </c>
      <c r="E51" s="11">
        <f t="shared" si="0"/>
        <v>100</v>
      </c>
    </row>
    <row r="52" spans="1:5" ht="35.25" customHeight="1" thickBot="1">
      <c r="A52" s="12" t="s">
        <v>90</v>
      </c>
      <c r="B52" s="22" t="s">
        <v>91</v>
      </c>
      <c r="C52" s="14">
        <f>SUM([1]т№6!G304)</f>
        <v>95.150670000000005</v>
      </c>
      <c r="D52" s="14">
        <f>SUM('[1]Выполнение на 01.01.2014'!L306)</f>
        <v>95.150670000000005</v>
      </c>
      <c r="E52" s="14">
        <f t="shared" si="0"/>
        <v>100</v>
      </c>
    </row>
    <row r="53" spans="1:5" ht="16.5" customHeight="1" thickBot="1">
      <c r="A53" s="19"/>
      <c r="B53" s="5" t="s">
        <v>92</v>
      </c>
      <c r="C53" s="23">
        <f>C8+C18+C20+C22+C25+C28+C30+C35+C39+C42+C46+C48+C51</f>
        <v>394252.40369999997</v>
      </c>
      <c r="D53" s="23">
        <f>D8+D18+D20+D22+D25+D28+D30+D35+D39+D42+D46+D48+D51</f>
        <v>358627.27789000003</v>
      </c>
      <c r="E53" s="11">
        <f t="shared" si="0"/>
        <v>90.963878602726723</v>
      </c>
    </row>
    <row r="54" spans="1:5" ht="1.5" customHeight="1">
      <c r="A54" s="27" t="s">
        <v>97</v>
      </c>
      <c r="B54" s="28"/>
      <c r="C54" s="28"/>
      <c r="D54" s="28"/>
      <c r="E54" s="28"/>
    </row>
    <row r="55" spans="1:5" ht="39" customHeight="1">
      <c r="A55" s="29" t="s">
        <v>97</v>
      </c>
      <c r="B55" s="26"/>
      <c r="C55" s="26"/>
      <c r="D55" s="26"/>
      <c r="E55" s="26"/>
    </row>
  </sheetData>
  <mergeCells count="7">
    <mergeCell ref="A5:E5"/>
    <mergeCell ref="C4:E4"/>
    <mergeCell ref="A54:E54"/>
    <mergeCell ref="A55:E55"/>
    <mergeCell ref="A1:E1"/>
    <mergeCell ref="A2:E2"/>
    <mergeCell ref="A3:E3"/>
  </mergeCells>
  <phoneticPr fontId="5" type="noConversion"/>
  <pageMargins left="0.51181102362204722" right="0" top="0.74803149606299213" bottom="0.15748031496062992" header="0.31496062992125984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</dc:creator>
  <cp:lastModifiedBy>Владелец</cp:lastModifiedBy>
  <cp:lastPrinted>2014-03-20T06:52:41Z</cp:lastPrinted>
  <dcterms:created xsi:type="dcterms:W3CDTF">2014-02-28T07:00:15Z</dcterms:created>
  <dcterms:modified xsi:type="dcterms:W3CDTF">2014-03-20T07:01:25Z</dcterms:modified>
</cp:coreProperties>
</file>